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ções" sheetId="1" state="visible" r:id="rId1"/>
    <sheet name="Alunos" sheetId="2" state="visible" r:id="rId2"/>
    <sheet name="Controle" sheetId="3" state="visible" r:id="rId3"/>
    <sheet name="Resumo" sheetId="4" state="visible" r:id="rId4"/>
  </sheets>
  <definedNames>
    <definedName name="_xlnm._FilterDatabase" localSheetId="1" hidden="1">'Alunos'!$A$3:$G$33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,##0.00"/>
    <numFmt numFmtId="165" formatCode="&quot;R$&quot; #,##0.00;-&quot;R$&quot; #,##0.00;"/>
  </numFmts>
  <fonts count="14">
    <font>
      <name val="Calibri"/>
      <family val="2"/>
      <color theme="1"/>
      <sz val="11"/>
      <scheme val="minor"/>
    </font>
    <font>
      <name val="Calibri"/>
      <b val="1"/>
      <color rgb="00007A55"/>
      <sz val="18"/>
    </font>
    <font>
      <name val="Calibri"/>
      <color rgb="006A7282"/>
      <sz val="10"/>
    </font>
    <font>
      <name val="Calibri"/>
      <color rgb="00101828"/>
      <sz val="11"/>
    </font>
    <font>
      <name val="Calibri"/>
      <b val="1"/>
      <color rgb="00101828"/>
      <sz val="12"/>
    </font>
    <font>
      <name val="Calibri"/>
      <color rgb="004A5565"/>
      <sz val="11"/>
    </font>
    <font>
      <name val="Calibri"/>
      <color rgb="006A7282"/>
      <sz val="9"/>
    </font>
    <font>
      <name val="Calibri"/>
      <b val="1"/>
      <color rgb="00007A55"/>
      <sz val="16"/>
    </font>
    <font>
      <name val="Calibri"/>
      <b val="1"/>
      <color rgb="00FFFFFF"/>
      <sz val="11"/>
    </font>
    <font>
      <name val="Calibri"/>
      <color rgb="00101828"/>
      <sz val="10"/>
    </font>
    <font>
      <name val="Calibri"/>
      <b val="1"/>
      <color rgb="00101828"/>
      <sz val="10"/>
    </font>
    <font>
      <name val="Calibri"/>
      <color rgb="004A5565"/>
      <sz val="9"/>
    </font>
    <font>
      <name val="Calibri"/>
      <b val="1"/>
      <color rgb="00007A55"/>
      <sz val="10"/>
    </font>
    <font>
      <name val="Calibri"/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101828"/>
        <bgColor rgb="00101828"/>
      </patternFill>
    </fill>
    <fill>
      <patternFill patternType="solid">
        <fgColor rgb="00F9FAFB"/>
        <bgColor rgb="00F9FAFB"/>
      </patternFill>
    </fill>
    <fill>
      <patternFill patternType="solid">
        <fgColor rgb="00007A55"/>
        <bgColor rgb="00007A55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2" fillId="0" borderId="0" pivotButton="0" quotePrefix="0" xfId="0"/>
    <xf numFmtId="0" fontId="8" fillId="2" borderId="0" applyAlignment="1" pivotButton="0" quotePrefix="0" xfId="0">
      <alignment horizontal="center" vertical="center" wrapText="1"/>
    </xf>
    <xf numFmtId="0" fontId="3" fillId="0" borderId="1" pivotButton="0" quotePrefix="0" xfId="0"/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5" fillId="0" borderId="1" applyAlignment="1" pivotButton="0" quotePrefix="0" xfId="0">
      <alignment horizontal="center"/>
    </xf>
    <xf numFmtId="0" fontId="6" fillId="0" borderId="1" pivotButton="0" quotePrefix="0" xfId="0"/>
    <xf numFmtId="0" fontId="3" fillId="3" borderId="1" pivotButton="0" quotePrefix="0" xfId="0"/>
    <xf numFmtId="0" fontId="5" fillId="3" borderId="1" pivotButton="0" quotePrefix="0" xfId="0"/>
    <xf numFmtId="164" fontId="5" fillId="3" borderId="1" applyAlignment="1" pivotButton="0" quotePrefix="0" xfId="0">
      <alignment horizontal="right"/>
    </xf>
    <xf numFmtId="0" fontId="5" fillId="3" borderId="1" applyAlignment="1" pivotButton="0" quotePrefix="0" xfId="0">
      <alignment horizontal="center"/>
    </xf>
    <xf numFmtId="0" fontId="6" fillId="3" borderId="1" pivotButton="0" quotePrefix="0" xfId="0"/>
    <xf numFmtId="165" fontId="5" fillId="0" borderId="1" pivotButton="0" quotePrefix="0" xfId="0"/>
    <xf numFmtId="0" fontId="9" fillId="0" borderId="1" applyAlignment="1" pivotButton="0" quotePrefix="0" xfId="0">
      <alignment horizontal="center"/>
    </xf>
    <xf numFmtId="0" fontId="10" fillId="0" borderId="0" applyAlignment="1" pivotButton="0" quotePrefix="0" xfId="0">
      <alignment horizontal="right"/>
    </xf>
    <xf numFmtId="165" fontId="11" fillId="0" borderId="0" pivotButton="0" quotePrefix="0" xfId="0"/>
    <xf numFmtId="165" fontId="12" fillId="0" borderId="0" pivotButton="0" quotePrefix="0" xfId="0"/>
    <xf numFmtId="9" fontId="5" fillId="0" borderId="1" applyAlignment="1" pivotButton="0" quotePrefix="0" xfId="0">
      <alignment horizontal="center"/>
    </xf>
    <xf numFmtId="165" fontId="5" fillId="3" borderId="1" pivotButton="0" quotePrefix="0" xfId="0"/>
    <xf numFmtId="9" fontId="5" fillId="3" borderId="1" applyAlignment="1" pivotButton="0" quotePrefix="0" xfId="0">
      <alignment horizontal="center"/>
    </xf>
    <xf numFmtId="0" fontId="13" fillId="4" borderId="0" pivotButton="0" quotePrefix="0" xfId="0"/>
    <xf numFmtId="165" fontId="13" fillId="4" borderId="0" pivotButton="0" quotePrefix="0" xfId="0"/>
    <xf numFmtId="9" fontId="13" fillId="4" borderId="0" applyAlignment="1" pivotButton="0" quotePrefix="0" xfId="0">
      <alignment horizontal="center"/>
    </xf>
  </cellXfs>
  <cellStyles count="1">
    <cellStyle name="Normal" xfId="0" builtinId="0" hidden="0"/>
  </cellStyles>
  <dxfs count="3">
    <dxf>
      <font>
        <name val="Calibri"/>
        <b val="1"/>
        <color rgb="00007A55"/>
        <sz val="10"/>
      </font>
      <fill>
        <patternFill patternType="solid">
          <fgColor rgb="00D0FAE5"/>
          <bgColor rgb="00D0FAE5"/>
        </patternFill>
      </fill>
    </dxf>
    <dxf>
      <font>
        <name val="Calibri"/>
        <b val="1"/>
        <color rgb="004A5565"/>
        <sz val="10"/>
      </font>
      <fill>
        <patternFill patternType="solid">
          <fgColor rgb="00F3F4F6"/>
          <bgColor rgb="00F3F4F6"/>
        </patternFill>
      </fill>
    </dxf>
    <dxf>
      <font>
        <name val="Calibri"/>
        <b val="1"/>
        <color rgb="00101828"/>
        <sz val="10"/>
      </font>
      <fill>
        <patternFill patternType="solid">
          <fgColor rgb="00FFE2E2"/>
          <bgColor rgb="00FF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07A55"/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8" customWidth="1" min="2" max="2"/>
  </cols>
  <sheetData>
    <row r="2" ht="28" customHeight="1">
      <c r="B2" s="1" t="inlineStr">
        <is>
          <t>Planilha de controle de mensalidade</t>
        </is>
      </c>
    </row>
    <row r="3" ht="18" customHeight="1">
      <c r="B3" s="2" t="inlineStr">
        <is>
          <t>Bentuko · bentuko.com.br</t>
        </is>
      </c>
    </row>
    <row r="4" ht="8" customHeight="1">
      <c r="B4" s="3" t="n"/>
    </row>
    <row r="5" ht="26" customHeight="1">
      <c r="B5" s="4" t="inlineStr">
        <is>
          <t>Como usar</t>
        </is>
      </c>
    </row>
    <row r="6" ht="32" customHeight="1">
      <c r="B6" s="5" t="inlineStr">
        <is>
          <t>1. Na aba Alunos, apague os exemplos e coloque os seus: aluno, responsável que paga, WhatsApp, plano, valor e dia do vencimento.</t>
        </is>
      </c>
    </row>
    <row r="7" ht="32" customHeight="1">
      <c r="B7" s="5" t="inlineStr">
        <is>
          <t>2. Na aba Controle, marque cada mês como Pago, Em aberto ou Em atraso. O nome e o valor vêm sozinhos da aba Alunos — não digite de novo.</t>
        </is>
      </c>
    </row>
    <row r="8" ht="32" customHeight="1">
      <c r="B8" s="5" t="inlineStr">
        <is>
          <t>3. A aba Resumo soma tudo: quanto era previsto, quanto entrou e quanto falta, mês a mês. Você não preenche nada ali.</t>
        </is>
      </c>
    </row>
    <row r="9" ht="8" customHeight="1">
      <c r="B9" s="3" t="n"/>
    </row>
    <row r="10" ht="26" customHeight="1">
      <c r="B10" s="4" t="inlineStr">
        <is>
          <t>Três regras que evitam retrabalho</t>
        </is>
      </c>
    </row>
    <row r="11" ht="32" customHeight="1">
      <c r="B11" s="5" t="inlineStr">
        <is>
          <t>Uma linha por aluno. Dois irmãos são duas linhas com o mesmo responsável — é ele quem recebe as duas cobranças.</t>
        </is>
      </c>
    </row>
    <row r="12" ht="32" customHeight="1">
      <c r="B12" s="5" t="inlineStr">
        <is>
          <t>Mês sem cobrança fica em branco. Aluno que trancou não vira Em aberto: o previsto do mês cairia junto, e o número mentiria.</t>
        </is>
      </c>
    </row>
    <row r="13" ht="32" customHeight="1">
      <c r="B13" s="5" t="inlineStr">
        <is>
          <t>Para o ano seguinte, salve uma cópia do arquivo. Cada arquivo guarda um ano.</t>
        </is>
      </c>
    </row>
    <row r="14" ht="8" customHeight="1">
      <c r="B14" s="3" t="n"/>
    </row>
    <row r="15" ht="26" customHeight="1">
      <c r="B15" s="4" t="inlineStr">
        <is>
          <t>Os nomes já preenchidos são fictícios</t>
        </is>
      </c>
    </row>
    <row r="16" ht="46" customHeight="1">
      <c r="B16" s="5" t="inlineStr">
        <is>
          <t>Escola de Música Clave, os alunos e os telefones são exemplos inventados. Apague antes de usar — e nunca guarde nesta planilha nada que você não guardaria num arquivo que pode ser compartilhado por engano.</t>
        </is>
      </c>
    </row>
    <row r="17" ht="8" customHeight="1">
      <c r="B17" s="3" t="n"/>
    </row>
    <row r="18" ht="26" customHeight="1">
      <c r="B18" s="4" t="inlineStr">
        <is>
          <t>O que esta planilha não faz</t>
        </is>
      </c>
    </row>
    <row r="19" ht="46" customHeight="1">
      <c r="B19" s="5" t="inlineStr">
        <is>
          <t>Ela registra. Não manda a cobrança, não lembra quem esqueceu e não confirma o pagamento — isso continua sendo você, aluno por aluno, todo mês. O Bentuko faz essa parte: cobrança de mensalidade por Pix e WhatsApp, sem mensalidade para a escola. Veja em bentuko.com.br</t>
        </is>
      </c>
    </row>
    <row r="20" ht="8" customHeight="1">
      <c r="B20" s="3" t="n"/>
    </row>
    <row r="21" ht="32" customHeight="1">
      <c r="B21" s="6" t="inlineStr">
        <is>
          <t>Pagamentos processados por Asaas, Instituição de Pagamento autorizada pelo Banco Central. O Bentuko é a plataforma de gestão; não é instituição financeira nem custodia recursos.</t>
        </is>
      </c>
    </row>
    <row r="22" ht="32" customHeight="1">
      <c r="B22" s="6" t="inlineStr">
        <is>
          <t>Bentuko é um produto de DK Sistemas · CNPJ 28.438.345/0001-40 · contato@bentuko.com.br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01828"/>
    <outlinePr summaryBelow="1" summaryRight="1"/>
    <pageSetUpPr/>
  </sheetPr>
  <dimension ref="A1:G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2" customWidth="1" min="3" max="3"/>
    <col width="26" customWidth="1" min="4" max="4"/>
    <col width="14" customWidth="1" min="5" max="5"/>
    <col width="14" customWidth="1" min="6" max="6"/>
    <col width="46" customWidth="1" min="7" max="7"/>
  </cols>
  <sheetData>
    <row r="1" ht="24" customHeight="1">
      <c r="A1" s="7" t="inlineStr">
        <is>
          <t>Alunos</t>
        </is>
      </c>
    </row>
    <row r="2" ht="18" customHeight="1">
      <c r="A2" s="8" t="inlineStr">
        <is>
          <t>Preencha aqui uma vez. A aba Controle lê esta lista sozinha.</t>
        </is>
      </c>
    </row>
    <row r="3" ht="28" customHeight="1">
      <c r="A3" s="9" t="inlineStr">
        <is>
          <t>Aluno</t>
        </is>
      </c>
      <c r="B3" s="9" t="inlineStr">
        <is>
          <t>Responsável</t>
        </is>
      </c>
      <c r="C3" s="9" t="inlineStr">
        <is>
          <t>WhatsApp do responsável</t>
        </is>
      </c>
      <c r="D3" s="9" t="inlineStr">
        <is>
          <t>Plano</t>
        </is>
      </c>
      <c r="E3" s="9" t="inlineStr">
        <is>
          <t>Valor mensal</t>
        </is>
      </c>
      <c r="F3" s="9" t="inlineStr">
        <is>
          <t>Dia do vencimento</t>
        </is>
      </c>
      <c r="G3" s="9" t="inlineStr">
        <is>
          <t>Observação</t>
        </is>
      </c>
    </row>
    <row r="4" ht="20" customHeight="1">
      <c r="A4" s="10" t="inlineStr">
        <is>
          <t>Helena Prado</t>
        </is>
      </c>
      <c r="B4" s="11" t="inlineStr">
        <is>
          <t>Renata Prado</t>
        </is>
      </c>
      <c r="C4" s="11" t="inlineStr">
        <is>
          <t>(11) 90000-0001</t>
        </is>
      </c>
      <c r="D4" s="11" t="inlineStr">
        <is>
          <t>Violão · 1x por semana</t>
        </is>
      </c>
      <c r="E4" s="12" t="n">
        <v>260</v>
      </c>
      <c r="F4" s="13" t="n">
        <v>10</v>
      </c>
      <c r="G4" s="14" t="n"/>
    </row>
    <row r="5" ht="20" customHeight="1">
      <c r="A5" s="15" t="inlineStr">
        <is>
          <t>Gabriela Lima</t>
        </is>
      </c>
      <c r="B5" s="16" t="inlineStr">
        <is>
          <t>Cláudia Lima</t>
        </is>
      </c>
      <c r="C5" s="16" t="inlineStr">
        <is>
          <t>(11) 90000-0002</t>
        </is>
      </c>
      <c r="D5" s="16" t="inlineStr">
        <is>
          <t>Piano · 1x por semana</t>
        </is>
      </c>
      <c r="E5" s="17" t="n">
        <v>280</v>
      </c>
      <c r="F5" s="18" t="n">
        <v>5</v>
      </c>
      <c r="G5" s="19" t="inlineStr">
        <is>
          <t>Irmã do Rafael — mesmo responsável, uma linha para cada</t>
        </is>
      </c>
    </row>
    <row r="6" ht="20" customHeight="1">
      <c r="A6" s="10" t="inlineStr">
        <is>
          <t>Rafael Lima</t>
        </is>
      </c>
      <c r="B6" s="11" t="inlineStr">
        <is>
          <t>Cláudia Lima</t>
        </is>
      </c>
      <c r="C6" s="11" t="inlineStr">
        <is>
          <t>(11) 90000-0002</t>
        </is>
      </c>
      <c r="D6" s="11" t="inlineStr">
        <is>
          <t>Piano · 1x por semana</t>
        </is>
      </c>
      <c r="E6" s="12" t="n">
        <v>280</v>
      </c>
      <c r="F6" s="13" t="n">
        <v>5</v>
      </c>
      <c r="G6" s="14" t="n"/>
    </row>
    <row r="7" ht="20" customHeight="1">
      <c r="A7" s="15" t="inlineStr">
        <is>
          <t>João Pedro Alves</t>
        </is>
      </c>
      <c r="B7" s="16" t="inlineStr">
        <is>
          <t>Marcos Alves</t>
        </is>
      </c>
      <c r="C7" s="16" t="inlineStr">
        <is>
          <t>(11) 90000-0003</t>
        </is>
      </c>
      <c r="D7" s="16" t="inlineStr">
        <is>
          <t>Bateria · 1x por semana</t>
        </is>
      </c>
      <c r="E7" s="17" t="n">
        <v>300</v>
      </c>
      <c r="F7" s="18" t="n">
        <v>5</v>
      </c>
      <c r="G7" s="19" t="n"/>
    </row>
    <row r="8" ht="20" customHeight="1">
      <c r="A8" s="10" t="inlineStr">
        <is>
          <t>Isabela Nunes</t>
        </is>
      </c>
      <c r="B8" s="11" t="inlineStr">
        <is>
          <t>Patrícia Nunes</t>
        </is>
      </c>
      <c r="C8" s="11" t="inlineStr">
        <is>
          <t>(11) 90000-0004</t>
        </is>
      </c>
      <c r="D8" s="11" t="inlineStr">
        <is>
          <t>Canto · 1x por semana</t>
        </is>
      </c>
      <c r="E8" s="12" t="n">
        <v>240</v>
      </c>
      <c r="F8" s="13" t="n">
        <v>8</v>
      </c>
      <c r="G8" s="14" t="n"/>
    </row>
    <row r="9" ht="20" customHeight="1">
      <c r="A9" s="15" t="inlineStr">
        <is>
          <t>Heitor Martins</t>
        </is>
      </c>
      <c r="B9" s="16" t="inlineStr">
        <is>
          <t>Sandra Martins</t>
        </is>
      </c>
      <c r="C9" s="16" t="inlineStr">
        <is>
          <t>(11) 90000-0005</t>
        </is>
      </c>
      <c r="D9" s="16" t="inlineStr">
        <is>
          <t>Violino · 2x por semana</t>
        </is>
      </c>
      <c r="E9" s="17" t="n">
        <v>420</v>
      </c>
      <c r="F9" s="18" t="n">
        <v>10</v>
      </c>
      <c r="G9" s="19" t="n"/>
    </row>
    <row r="10" ht="20" customHeight="1">
      <c r="A10" s="10" t="inlineStr">
        <is>
          <t>Lara Oliveira</t>
        </is>
      </c>
      <c r="B10" s="11" t="inlineStr">
        <is>
          <t>Bruno Oliveira</t>
        </is>
      </c>
      <c r="C10" s="11" t="inlineStr">
        <is>
          <t>(11) 90000-0006</t>
        </is>
      </c>
      <c r="D10" s="11" t="inlineStr">
        <is>
          <t>Teclado · 1x por semana</t>
        </is>
      </c>
      <c r="E10" s="12" t="n">
        <v>260</v>
      </c>
      <c r="F10" s="13" t="n">
        <v>20</v>
      </c>
      <c r="G10" s="14" t="n"/>
    </row>
    <row r="11" ht="20" customHeight="1">
      <c r="A11" s="15" t="inlineStr">
        <is>
          <t>Felipe Henrique</t>
        </is>
      </c>
      <c r="B11" s="16" t="inlineStr">
        <is>
          <t>Vera Henrique</t>
        </is>
      </c>
      <c r="C11" s="16" t="inlineStr">
        <is>
          <t>(11) 90000-0007</t>
        </is>
      </c>
      <c r="D11" s="16" t="inlineStr">
        <is>
          <t>Guitarra · 2x por semana</t>
        </is>
      </c>
      <c r="E11" s="17" t="n">
        <v>440</v>
      </c>
      <c r="F11" s="18" t="n">
        <v>28</v>
      </c>
      <c r="G11" s="19" t="n"/>
    </row>
    <row r="12" ht="20" customHeight="1">
      <c r="A12" s="10" t="inlineStr">
        <is>
          <t>Miguel Rocha</t>
        </is>
      </c>
      <c r="B12" s="11" t="inlineStr">
        <is>
          <t>Ana Rocha</t>
        </is>
      </c>
      <c r="C12" s="11" t="inlineStr">
        <is>
          <t>(11) 90000-0008</t>
        </is>
      </c>
      <c r="D12" s="11" t="inlineStr">
        <is>
          <t>Violão · 1x por semana</t>
        </is>
      </c>
      <c r="E12" s="12" t="n">
        <v>260</v>
      </c>
      <c r="F12" s="13" t="n">
        <v>15</v>
      </c>
      <c r="G12" s="14" t="n"/>
    </row>
    <row r="13" ht="20" customHeight="1">
      <c r="A13" s="15" t="inlineStr">
        <is>
          <t>Ana Beatriz Souza</t>
        </is>
      </c>
      <c r="B13" s="16" t="inlineStr">
        <is>
          <t>Jorge Souza</t>
        </is>
      </c>
      <c r="C13" s="16" t="inlineStr">
        <is>
          <t>(11) 90000-0009</t>
        </is>
      </c>
      <c r="D13" s="16" t="inlineStr">
        <is>
          <t>Piano · 2x por semana</t>
        </is>
      </c>
      <c r="E13" s="17" t="n">
        <v>460</v>
      </c>
      <c r="F13" s="18" t="n">
        <v>10</v>
      </c>
      <c r="G13" s="19" t="n"/>
    </row>
    <row r="14" ht="20" customHeight="1">
      <c r="A14" s="10" t="inlineStr">
        <is>
          <t>Bruno Carvalho</t>
        </is>
      </c>
      <c r="B14" s="11" t="inlineStr">
        <is>
          <t>Lúcia Carvalho</t>
        </is>
      </c>
      <c r="C14" s="11" t="inlineStr">
        <is>
          <t>(11) 90000-0010</t>
        </is>
      </c>
      <c r="D14" s="11" t="inlineStr">
        <is>
          <t>Bateria · 2x por semana</t>
        </is>
      </c>
      <c r="E14" s="12" t="n">
        <v>480</v>
      </c>
      <c r="F14" s="13" t="n">
        <v>15</v>
      </c>
      <c r="G14" s="14" t="n"/>
    </row>
    <row r="15" ht="20" customHeight="1">
      <c r="A15" s="15" t="inlineStr">
        <is>
          <t>Carla Dias</t>
        </is>
      </c>
      <c r="B15" s="16" t="inlineStr">
        <is>
          <t>Sérgio Dias</t>
        </is>
      </c>
      <c r="C15" s="16" t="inlineStr">
        <is>
          <t>(11) 90000-0011</t>
        </is>
      </c>
      <c r="D15" s="16" t="inlineStr">
        <is>
          <t>Canto · 1x por semana</t>
        </is>
      </c>
      <c r="E15" s="17" t="n">
        <v>240</v>
      </c>
      <c r="F15" s="18" t="n">
        <v>5</v>
      </c>
      <c r="G15" s="19" t="inlineStr">
        <is>
          <t>Trancou em agosto — mês em branco quando não há cobrança</t>
        </is>
      </c>
    </row>
    <row r="16" ht="20" customHeight="1">
      <c r="A16" s="10" t="n"/>
      <c r="B16" s="11" t="n"/>
      <c r="C16" s="11" t="n"/>
      <c r="D16" s="11" t="n"/>
      <c r="E16" s="12" t="n"/>
      <c r="F16" s="13" t="n"/>
      <c r="G16" s="14" t="n"/>
    </row>
    <row r="17" ht="20" customHeight="1">
      <c r="A17" s="15" t="n"/>
      <c r="B17" s="16" t="n"/>
      <c r="C17" s="16" t="n"/>
      <c r="D17" s="16" t="n"/>
      <c r="E17" s="17" t="n"/>
      <c r="F17" s="18" t="n"/>
      <c r="G17" s="19" t="n"/>
    </row>
    <row r="18" ht="20" customHeight="1">
      <c r="A18" s="10" t="n"/>
      <c r="B18" s="11" t="n"/>
      <c r="C18" s="11" t="n"/>
      <c r="D18" s="11" t="n"/>
      <c r="E18" s="12" t="n"/>
      <c r="F18" s="13" t="n"/>
      <c r="G18" s="14" t="n"/>
    </row>
    <row r="19" ht="20" customHeight="1">
      <c r="A19" s="15" t="n"/>
      <c r="B19" s="16" t="n"/>
      <c r="C19" s="16" t="n"/>
      <c r="D19" s="16" t="n"/>
      <c r="E19" s="17" t="n"/>
      <c r="F19" s="18" t="n"/>
      <c r="G19" s="19" t="n"/>
    </row>
    <row r="20" ht="20" customHeight="1">
      <c r="A20" s="10" t="n"/>
      <c r="B20" s="11" t="n"/>
      <c r="C20" s="11" t="n"/>
      <c r="D20" s="11" t="n"/>
      <c r="E20" s="12" t="n"/>
      <c r="F20" s="13" t="n"/>
      <c r="G20" s="14" t="n"/>
    </row>
    <row r="21" ht="20" customHeight="1">
      <c r="A21" s="15" t="n"/>
      <c r="B21" s="16" t="n"/>
      <c r="C21" s="16" t="n"/>
      <c r="D21" s="16" t="n"/>
      <c r="E21" s="17" t="n"/>
      <c r="F21" s="18" t="n"/>
      <c r="G21" s="19" t="n"/>
    </row>
    <row r="22" ht="20" customHeight="1">
      <c r="A22" s="10" t="n"/>
      <c r="B22" s="11" t="n"/>
      <c r="C22" s="11" t="n"/>
      <c r="D22" s="11" t="n"/>
      <c r="E22" s="12" t="n"/>
      <c r="F22" s="13" t="n"/>
      <c r="G22" s="14" t="n"/>
    </row>
    <row r="23" ht="20" customHeight="1">
      <c r="A23" s="15" t="n"/>
      <c r="B23" s="16" t="n"/>
      <c r="C23" s="16" t="n"/>
      <c r="D23" s="16" t="n"/>
      <c r="E23" s="17" t="n"/>
      <c r="F23" s="18" t="n"/>
      <c r="G23" s="19" t="n"/>
    </row>
    <row r="24" ht="20" customHeight="1">
      <c r="A24" s="10" t="n"/>
      <c r="B24" s="11" t="n"/>
      <c r="C24" s="11" t="n"/>
      <c r="D24" s="11" t="n"/>
      <c r="E24" s="12" t="n"/>
      <c r="F24" s="13" t="n"/>
      <c r="G24" s="14" t="n"/>
    </row>
    <row r="25" ht="20" customHeight="1">
      <c r="A25" s="15" t="n"/>
      <c r="B25" s="16" t="n"/>
      <c r="C25" s="16" t="n"/>
      <c r="D25" s="16" t="n"/>
      <c r="E25" s="17" t="n"/>
      <c r="F25" s="18" t="n"/>
      <c r="G25" s="19" t="n"/>
    </row>
    <row r="26" ht="20" customHeight="1">
      <c r="A26" s="10" t="n"/>
      <c r="B26" s="11" t="n"/>
      <c r="C26" s="11" t="n"/>
      <c r="D26" s="11" t="n"/>
      <c r="E26" s="12" t="n"/>
      <c r="F26" s="13" t="n"/>
      <c r="G26" s="14" t="n"/>
    </row>
    <row r="27" ht="20" customHeight="1">
      <c r="A27" s="15" t="n"/>
      <c r="B27" s="16" t="n"/>
      <c r="C27" s="16" t="n"/>
      <c r="D27" s="16" t="n"/>
      <c r="E27" s="17" t="n"/>
      <c r="F27" s="18" t="n"/>
      <c r="G27" s="19" t="n"/>
    </row>
    <row r="28" ht="20" customHeight="1">
      <c r="A28" s="10" t="n"/>
      <c r="B28" s="11" t="n"/>
      <c r="C28" s="11" t="n"/>
      <c r="D28" s="11" t="n"/>
      <c r="E28" s="12" t="n"/>
      <c r="F28" s="13" t="n"/>
      <c r="G28" s="14" t="n"/>
    </row>
    <row r="29" ht="20" customHeight="1">
      <c r="A29" s="15" t="n"/>
      <c r="B29" s="16" t="n"/>
      <c r="C29" s="16" t="n"/>
      <c r="D29" s="16" t="n"/>
      <c r="E29" s="17" t="n"/>
      <c r="F29" s="18" t="n"/>
      <c r="G29" s="19" t="n"/>
    </row>
    <row r="30" ht="20" customHeight="1">
      <c r="A30" s="10" t="n"/>
      <c r="B30" s="11" t="n"/>
      <c r="C30" s="11" t="n"/>
      <c r="D30" s="11" t="n"/>
      <c r="E30" s="12" t="n"/>
      <c r="F30" s="13" t="n"/>
      <c r="G30" s="14" t="n"/>
    </row>
    <row r="31" ht="20" customHeight="1">
      <c r="A31" s="15" t="n"/>
      <c r="B31" s="16" t="n"/>
      <c r="C31" s="16" t="n"/>
      <c r="D31" s="16" t="n"/>
      <c r="E31" s="17" t="n"/>
      <c r="F31" s="18" t="n"/>
      <c r="G31" s="19" t="n"/>
    </row>
    <row r="32" ht="20" customHeight="1">
      <c r="A32" s="10" t="n"/>
      <c r="B32" s="11" t="n"/>
      <c r="C32" s="11" t="n"/>
      <c r="D32" s="11" t="n"/>
      <c r="E32" s="12" t="n"/>
      <c r="F32" s="13" t="n"/>
      <c r="G32" s="14" t="n"/>
    </row>
    <row r="33" ht="20" customHeight="1">
      <c r="A33" s="15" t="n"/>
      <c r="B33" s="16" t="n"/>
      <c r="C33" s="16" t="n"/>
      <c r="D33" s="16" t="n"/>
      <c r="E33" s="17" t="n"/>
      <c r="F33" s="18" t="n"/>
      <c r="G33" s="19" t="n"/>
    </row>
  </sheetData>
  <autoFilter ref="A3:G33"/>
  <mergeCells count="2">
    <mergeCell ref="A2:G2"/>
    <mergeCell ref="A1:G1"/>
  </mergeCells>
  <dataValidations count="1">
    <dataValidation sqref="F4:F33" showDropDown="0" showInputMessage="0" showErrorMessage="1" allowBlank="1" errorTitle="Dia inválido" error="O dia do vencimento é um número de 1 a 31." type="whole" operator="between">
      <formula1>1</formula1>
      <formula2>31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07A55"/>
    <outlinePr summaryBelow="1" summaryRight="1"/>
    <pageSetUpPr/>
  </sheetPr>
  <dimension ref="A1:P37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15" customWidth="1" min="15" max="15"/>
    <col width="13" customWidth="1" min="16" max="16"/>
  </cols>
  <sheetData>
    <row r="1" ht="24" customHeight="1">
      <c r="A1" s="7" t="inlineStr">
        <is>
          <t>Controle de mensalidades — 2026</t>
        </is>
      </c>
    </row>
    <row r="2" ht="18" customHeight="1">
      <c r="A2" s="8" t="inlineStr">
        <is>
          <t>Marque o mês como Pago, Em aberto ou Em atraso. Mês sem cobrança fica em branco.</t>
        </is>
      </c>
    </row>
    <row r="3" ht="28" customHeight="1">
      <c r="A3" s="9" t="inlineStr">
        <is>
          <t>Aluno</t>
        </is>
      </c>
      <c r="B3" s="9" t="inlineStr">
        <is>
          <t>Valor</t>
        </is>
      </c>
      <c r="C3" s="9" t="inlineStr">
        <is>
          <t>Jan</t>
        </is>
      </c>
      <c r="D3" s="9" t="inlineStr">
        <is>
          <t>Fev</t>
        </is>
      </c>
      <c r="E3" s="9" t="inlineStr">
        <is>
          <t>Mar</t>
        </is>
      </c>
      <c r="F3" s="9" t="inlineStr">
        <is>
          <t>Abr</t>
        </is>
      </c>
      <c r="G3" s="9" t="inlineStr">
        <is>
          <t>Mai</t>
        </is>
      </c>
      <c r="H3" s="9" t="inlineStr">
        <is>
          <t>Jun</t>
        </is>
      </c>
      <c r="I3" s="9" t="inlineStr">
        <is>
          <t>Jul</t>
        </is>
      </c>
      <c r="J3" s="9" t="inlineStr">
        <is>
          <t>Ago</t>
        </is>
      </c>
      <c r="K3" s="9" t="inlineStr">
        <is>
          <t>Set</t>
        </is>
      </c>
      <c r="L3" s="9" t="inlineStr">
        <is>
          <t>Out</t>
        </is>
      </c>
      <c r="M3" s="9" t="inlineStr">
        <is>
          <t>Nov</t>
        </is>
      </c>
      <c r="N3" s="9" t="inlineStr">
        <is>
          <t>Dez</t>
        </is>
      </c>
      <c r="O3" s="9" t="inlineStr">
        <is>
          <t>Recebido no ano</t>
        </is>
      </c>
      <c r="P3" s="9" t="inlineStr">
        <is>
          <t>Em aberto</t>
        </is>
      </c>
    </row>
    <row r="4" ht="20" customHeight="1">
      <c r="A4" s="10">
        <f>IF(Alunos!A4="","",Alunos!A4)</f>
        <v/>
      </c>
      <c r="B4" s="20">
        <f>IF(Alunos!A4="",0,Alunos!E4)</f>
        <v/>
      </c>
      <c r="C4" s="21" t="inlineStr">
        <is>
          <t>Pago</t>
        </is>
      </c>
      <c r="D4" s="21" t="inlineStr">
        <is>
          <t>Pago</t>
        </is>
      </c>
      <c r="E4" s="21" t="inlineStr">
        <is>
          <t>Pago</t>
        </is>
      </c>
      <c r="F4" s="21" t="inlineStr">
        <is>
          <t>Pago</t>
        </is>
      </c>
      <c r="G4" s="21" t="inlineStr">
        <is>
          <t>Pago</t>
        </is>
      </c>
      <c r="H4" s="21" t="inlineStr">
        <is>
          <t>Pago</t>
        </is>
      </c>
      <c r="I4" s="21" t="inlineStr">
        <is>
          <t>Pago</t>
        </is>
      </c>
      <c r="J4" s="21" t="n"/>
      <c r="K4" s="21" t="n"/>
      <c r="L4" s="21" t="n"/>
      <c r="M4" s="21" t="n"/>
      <c r="N4" s="21" t="n"/>
      <c r="O4" s="20">
        <f>COUNTIF($C4:$N4,"Pago")*$B4</f>
        <v/>
      </c>
      <c r="P4" s="20">
        <f>(COUNTIF($C4:$N4,"Em aberto")+COUNTIF($C4:$N4,"Em atraso"))*$B4</f>
        <v/>
      </c>
    </row>
    <row r="5" ht="20" customHeight="1">
      <c r="A5" s="10">
        <f>IF(Alunos!A5="","",Alunos!A5)</f>
        <v/>
      </c>
      <c r="B5" s="20">
        <f>IF(Alunos!A5="",0,Alunos!E5)</f>
        <v/>
      </c>
      <c r="C5" s="21" t="inlineStr">
        <is>
          <t>Pago</t>
        </is>
      </c>
      <c r="D5" s="21" t="inlineStr">
        <is>
          <t>Pago</t>
        </is>
      </c>
      <c r="E5" s="21" t="inlineStr">
        <is>
          <t>Pago</t>
        </is>
      </c>
      <c r="F5" s="21" t="inlineStr">
        <is>
          <t>Pago</t>
        </is>
      </c>
      <c r="G5" s="21" t="inlineStr">
        <is>
          <t>Pago</t>
        </is>
      </c>
      <c r="H5" s="21" t="inlineStr">
        <is>
          <t>Pago</t>
        </is>
      </c>
      <c r="I5" s="21" t="inlineStr">
        <is>
          <t>Em aberto</t>
        </is>
      </c>
      <c r="J5" s="21" t="n"/>
      <c r="K5" s="21" t="n"/>
      <c r="L5" s="21" t="n"/>
      <c r="M5" s="21" t="n"/>
      <c r="N5" s="21" t="n"/>
      <c r="O5" s="20">
        <f>COUNTIF($C5:$N5,"Pago")*$B5</f>
        <v/>
      </c>
      <c r="P5" s="20">
        <f>(COUNTIF($C5:$N5,"Em aberto")+COUNTIF($C5:$N5,"Em atraso"))*$B5</f>
        <v/>
      </c>
    </row>
    <row r="6" ht="20" customHeight="1">
      <c r="A6" s="10">
        <f>IF(Alunos!A6="","",Alunos!A6)</f>
        <v/>
      </c>
      <c r="B6" s="20">
        <f>IF(Alunos!A6="",0,Alunos!E6)</f>
        <v/>
      </c>
      <c r="C6" s="21" t="inlineStr">
        <is>
          <t>Pago</t>
        </is>
      </c>
      <c r="D6" s="21" t="inlineStr">
        <is>
          <t>Pago</t>
        </is>
      </c>
      <c r="E6" s="21" t="inlineStr">
        <is>
          <t>Pago</t>
        </is>
      </c>
      <c r="F6" s="21" t="inlineStr">
        <is>
          <t>Pago</t>
        </is>
      </c>
      <c r="G6" s="21" t="inlineStr">
        <is>
          <t>Pago</t>
        </is>
      </c>
      <c r="H6" s="21" t="inlineStr">
        <is>
          <t>Pago</t>
        </is>
      </c>
      <c r="I6" s="21" t="inlineStr">
        <is>
          <t>Em aberto</t>
        </is>
      </c>
      <c r="J6" s="21" t="n"/>
      <c r="K6" s="21" t="n"/>
      <c r="L6" s="21" t="n"/>
      <c r="M6" s="21" t="n"/>
      <c r="N6" s="21" t="n"/>
      <c r="O6" s="20">
        <f>COUNTIF($C6:$N6,"Pago")*$B6</f>
        <v/>
      </c>
      <c r="P6" s="20">
        <f>(COUNTIF($C6:$N6,"Em aberto")+COUNTIF($C6:$N6,"Em atraso"))*$B6</f>
        <v/>
      </c>
    </row>
    <row r="7" ht="20" customHeight="1">
      <c r="A7" s="10">
        <f>IF(Alunos!A7="","",Alunos!A7)</f>
        <v/>
      </c>
      <c r="B7" s="20">
        <f>IF(Alunos!A7="",0,Alunos!E7)</f>
        <v/>
      </c>
      <c r="C7" s="21" t="inlineStr">
        <is>
          <t>Pago</t>
        </is>
      </c>
      <c r="D7" s="21" t="inlineStr">
        <is>
          <t>Pago</t>
        </is>
      </c>
      <c r="E7" s="21" t="inlineStr">
        <is>
          <t>Pago</t>
        </is>
      </c>
      <c r="F7" s="21" t="inlineStr">
        <is>
          <t>Pago</t>
        </is>
      </c>
      <c r="G7" s="21" t="inlineStr">
        <is>
          <t>Pago</t>
        </is>
      </c>
      <c r="H7" s="21" t="inlineStr">
        <is>
          <t>Em atraso</t>
        </is>
      </c>
      <c r="I7" s="21" t="inlineStr">
        <is>
          <t>Em atraso</t>
        </is>
      </c>
      <c r="J7" s="21" t="n"/>
      <c r="K7" s="21" t="n"/>
      <c r="L7" s="21" t="n"/>
      <c r="M7" s="21" t="n"/>
      <c r="N7" s="21" t="n"/>
      <c r="O7" s="20">
        <f>COUNTIF($C7:$N7,"Pago")*$B7</f>
        <v/>
      </c>
      <c r="P7" s="20">
        <f>(COUNTIF($C7:$N7,"Em aberto")+COUNTIF($C7:$N7,"Em atraso"))*$B7</f>
        <v/>
      </c>
    </row>
    <row r="8" ht="20" customHeight="1">
      <c r="A8" s="10">
        <f>IF(Alunos!A8="","",Alunos!A8)</f>
        <v/>
      </c>
      <c r="B8" s="20">
        <f>IF(Alunos!A8="",0,Alunos!E8)</f>
        <v/>
      </c>
      <c r="C8" s="21" t="inlineStr">
        <is>
          <t>Pago</t>
        </is>
      </c>
      <c r="D8" s="21" t="inlineStr">
        <is>
          <t>Pago</t>
        </is>
      </c>
      <c r="E8" s="21" t="inlineStr">
        <is>
          <t>Pago</t>
        </is>
      </c>
      <c r="F8" s="21" t="inlineStr">
        <is>
          <t>Pago</t>
        </is>
      </c>
      <c r="G8" s="21" t="inlineStr">
        <is>
          <t>Pago</t>
        </is>
      </c>
      <c r="H8" s="21" t="inlineStr">
        <is>
          <t>Pago</t>
        </is>
      </c>
      <c r="I8" s="21" t="inlineStr">
        <is>
          <t>Pago</t>
        </is>
      </c>
      <c r="J8" s="21" t="n"/>
      <c r="K8" s="21" t="n"/>
      <c r="L8" s="21" t="n"/>
      <c r="M8" s="21" t="n"/>
      <c r="N8" s="21" t="n"/>
      <c r="O8" s="20">
        <f>COUNTIF($C8:$N8,"Pago")*$B8</f>
        <v/>
      </c>
      <c r="P8" s="20">
        <f>(COUNTIF($C8:$N8,"Em aberto")+COUNTIF($C8:$N8,"Em atraso"))*$B8</f>
        <v/>
      </c>
    </row>
    <row r="9" ht="20" customHeight="1">
      <c r="A9" s="10">
        <f>IF(Alunos!A9="","",Alunos!A9)</f>
        <v/>
      </c>
      <c r="B9" s="20">
        <f>IF(Alunos!A9="",0,Alunos!E9)</f>
        <v/>
      </c>
      <c r="C9" s="21" t="inlineStr">
        <is>
          <t>Pago</t>
        </is>
      </c>
      <c r="D9" s="21" t="inlineStr">
        <is>
          <t>Pago</t>
        </is>
      </c>
      <c r="E9" s="21" t="inlineStr">
        <is>
          <t>Pago</t>
        </is>
      </c>
      <c r="F9" s="21" t="inlineStr">
        <is>
          <t>Pago</t>
        </is>
      </c>
      <c r="G9" s="21" t="inlineStr">
        <is>
          <t>Pago</t>
        </is>
      </c>
      <c r="H9" s="21" t="inlineStr">
        <is>
          <t>Pago</t>
        </is>
      </c>
      <c r="I9" s="21" t="inlineStr">
        <is>
          <t>Em aberto</t>
        </is>
      </c>
      <c r="J9" s="21" t="n"/>
      <c r="K9" s="21" t="n"/>
      <c r="L9" s="21" t="n"/>
      <c r="M9" s="21" t="n"/>
      <c r="N9" s="21" t="n"/>
      <c r="O9" s="20">
        <f>COUNTIF($C9:$N9,"Pago")*$B9</f>
        <v/>
      </c>
      <c r="P9" s="20">
        <f>(COUNTIF($C9:$N9,"Em aberto")+COUNTIF($C9:$N9,"Em atraso"))*$B9</f>
        <v/>
      </c>
    </row>
    <row r="10" ht="20" customHeight="1">
      <c r="A10" s="10">
        <f>IF(Alunos!A10="","",Alunos!A10)</f>
        <v/>
      </c>
      <c r="B10" s="20">
        <f>IF(Alunos!A10="",0,Alunos!E10)</f>
        <v/>
      </c>
      <c r="C10" s="21" t="inlineStr">
        <is>
          <t>Pago</t>
        </is>
      </c>
      <c r="D10" s="21" t="inlineStr">
        <is>
          <t>Pago</t>
        </is>
      </c>
      <c r="E10" s="21" t="inlineStr">
        <is>
          <t>Pago</t>
        </is>
      </c>
      <c r="F10" s="21" t="inlineStr">
        <is>
          <t>Pago</t>
        </is>
      </c>
      <c r="G10" s="21" t="inlineStr">
        <is>
          <t>Em atraso</t>
        </is>
      </c>
      <c r="H10" s="21" t="inlineStr">
        <is>
          <t>Pago</t>
        </is>
      </c>
      <c r="I10" s="21" t="inlineStr">
        <is>
          <t>Pago</t>
        </is>
      </c>
      <c r="J10" s="21" t="n"/>
      <c r="K10" s="21" t="n"/>
      <c r="L10" s="21" t="n"/>
      <c r="M10" s="21" t="n"/>
      <c r="N10" s="21" t="n"/>
      <c r="O10" s="20">
        <f>COUNTIF($C10:$N10,"Pago")*$B10</f>
        <v/>
      </c>
      <c r="P10" s="20">
        <f>(COUNTIF($C10:$N10,"Em aberto")+COUNTIF($C10:$N10,"Em atraso"))*$B10</f>
        <v/>
      </c>
    </row>
    <row r="11" ht="20" customHeight="1">
      <c r="A11" s="10">
        <f>IF(Alunos!A11="","",Alunos!A11)</f>
        <v/>
      </c>
      <c r="B11" s="20">
        <f>IF(Alunos!A11="",0,Alunos!E11)</f>
        <v/>
      </c>
      <c r="C11" s="21" t="inlineStr">
        <is>
          <t>Pago</t>
        </is>
      </c>
      <c r="D11" s="21" t="inlineStr">
        <is>
          <t>Pago</t>
        </is>
      </c>
      <c r="E11" s="21" t="inlineStr">
        <is>
          <t>Pago</t>
        </is>
      </c>
      <c r="F11" s="21" t="inlineStr">
        <is>
          <t>Pago</t>
        </is>
      </c>
      <c r="G11" s="21" t="inlineStr">
        <is>
          <t>Pago</t>
        </is>
      </c>
      <c r="H11" s="21" t="inlineStr">
        <is>
          <t>Pago</t>
        </is>
      </c>
      <c r="I11" s="21" t="inlineStr">
        <is>
          <t>Em aberto</t>
        </is>
      </c>
      <c r="J11" s="21" t="n"/>
      <c r="K11" s="21" t="n"/>
      <c r="L11" s="21" t="n"/>
      <c r="M11" s="21" t="n"/>
      <c r="N11" s="21" t="n"/>
      <c r="O11" s="20">
        <f>COUNTIF($C11:$N11,"Pago")*$B11</f>
        <v/>
      </c>
      <c r="P11" s="20">
        <f>(COUNTIF($C11:$N11,"Em aberto")+COUNTIF($C11:$N11,"Em atraso"))*$B11</f>
        <v/>
      </c>
    </row>
    <row r="12" ht="20" customHeight="1">
      <c r="A12" s="10">
        <f>IF(Alunos!A12="","",Alunos!A12)</f>
        <v/>
      </c>
      <c r="B12" s="20">
        <f>IF(Alunos!A12="",0,Alunos!E12)</f>
        <v/>
      </c>
      <c r="C12" s="21" t="inlineStr">
        <is>
          <t>Pago</t>
        </is>
      </c>
      <c r="D12" s="21" t="inlineStr">
        <is>
          <t>Pago</t>
        </is>
      </c>
      <c r="E12" s="21" t="inlineStr">
        <is>
          <t>Pago</t>
        </is>
      </c>
      <c r="F12" s="21" t="inlineStr">
        <is>
          <t>Pago</t>
        </is>
      </c>
      <c r="G12" s="21" t="inlineStr">
        <is>
          <t>Pago</t>
        </is>
      </c>
      <c r="H12" s="21" t="inlineStr">
        <is>
          <t>Pago</t>
        </is>
      </c>
      <c r="I12" s="21" t="inlineStr">
        <is>
          <t>Pago</t>
        </is>
      </c>
      <c r="J12" s="21" t="n"/>
      <c r="K12" s="21" t="n"/>
      <c r="L12" s="21" t="n"/>
      <c r="M12" s="21" t="n"/>
      <c r="N12" s="21" t="n"/>
      <c r="O12" s="20">
        <f>COUNTIF($C12:$N12,"Pago")*$B12</f>
        <v/>
      </c>
      <c r="P12" s="20">
        <f>(COUNTIF($C12:$N12,"Em aberto")+COUNTIF($C12:$N12,"Em atraso"))*$B12</f>
        <v/>
      </c>
    </row>
    <row r="13" ht="20" customHeight="1">
      <c r="A13" s="10">
        <f>IF(Alunos!A13="","",Alunos!A13)</f>
        <v/>
      </c>
      <c r="B13" s="20">
        <f>IF(Alunos!A13="",0,Alunos!E13)</f>
        <v/>
      </c>
      <c r="C13" s="21" t="inlineStr">
        <is>
          <t>Pago</t>
        </is>
      </c>
      <c r="D13" s="21" t="inlineStr">
        <is>
          <t>Pago</t>
        </is>
      </c>
      <c r="E13" s="21" t="inlineStr">
        <is>
          <t>Pago</t>
        </is>
      </c>
      <c r="F13" s="21" t="inlineStr">
        <is>
          <t>Pago</t>
        </is>
      </c>
      <c r="G13" s="21" t="inlineStr">
        <is>
          <t>Pago</t>
        </is>
      </c>
      <c r="H13" s="21" t="inlineStr">
        <is>
          <t>Pago</t>
        </is>
      </c>
      <c r="I13" s="21" t="inlineStr">
        <is>
          <t>Pago</t>
        </is>
      </c>
      <c r="J13" s="21" t="n"/>
      <c r="K13" s="21" t="n"/>
      <c r="L13" s="21" t="n"/>
      <c r="M13" s="21" t="n"/>
      <c r="N13" s="21" t="n"/>
      <c r="O13" s="20">
        <f>COUNTIF($C13:$N13,"Pago")*$B13</f>
        <v/>
      </c>
      <c r="P13" s="20">
        <f>(COUNTIF($C13:$N13,"Em aberto")+COUNTIF($C13:$N13,"Em atraso"))*$B13</f>
        <v/>
      </c>
    </row>
    <row r="14" ht="20" customHeight="1">
      <c r="A14" s="10">
        <f>IF(Alunos!A14="","",Alunos!A14)</f>
        <v/>
      </c>
      <c r="B14" s="20">
        <f>IF(Alunos!A14="",0,Alunos!E14)</f>
        <v/>
      </c>
      <c r="C14" s="21" t="n"/>
      <c r="D14" s="21" t="n"/>
      <c r="E14" s="21" t="inlineStr">
        <is>
          <t>Pago</t>
        </is>
      </c>
      <c r="F14" s="21" t="inlineStr">
        <is>
          <t>Pago</t>
        </is>
      </c>
      <c r="G14" s="21" t="inlineStr">
        <is>
          <t>Pago</t>
        </is>
      </c>
      <c r="H14" s="21" t="inlineStr">
        <is>
          <t>Pago</t>
        </is>
      </c>
      <c r="I14" s="21" t="inlineStr">
        <is>
          <t>Pago</t>
        </is>
      </c>
      <c r="J14" s="21" t="n"/>
      <c r="K14" s="21" t="n"/>
      <c r="L14" s="21" t="n"/>
      <c r="M14" s="21" t="n"/>
      <c r="N14" s="21" t="n"/>
      <c r="O14" s="20">
        <f>COUNTIF($C14:$N14,"Pago")*$B14</f>
        <v/>
      </c>
      <c r="P14" s="20">
        <f>(COUNTIF($C14:$N14,"Em aberto")+COUNTIF($C14:$N14,"Em atraso"))*$B14</f>
        <v/>
      </c>
    </row>
    <row r="15" ht="20" customHeight="1">
      <c r="A15" s="10">
        <f>IF(Alunos!A15="","",Alunos!A15)</f>
        <v/>
      </c>
      <c r="B15" s="20">
        <f>IF(Alunos!A15="",0,Alunos!E15)</f>
        <v/>
      </c>
      <c r="C15" s="21" t="inlineStr">
        <is>
          <t>Pago</t>
        </is>
      </c>
      <c r="D15" s="21" t="inlineStr">
        <is>
          <t>Pago</t>
        </is>
      </c>
      <c r="E15" s="21" t="inlineStr">
        <is>
          <t>Pago</t>
        </is>
      </c>
      <c r="F15" s="21" t="inlineStr">
        <is>
          <t>Pago</t>
        </is>
      </c>
      <c r="G15" s="21" t="inlineStr">
        <is>
          <t>Pago</t>
        </is>
      </c>
      <c r="H15" s="21" t="inlineStr">
        <is>
          <t>Pago</t>
        </is>
      </c>
      <c r="I15" s="21" t="inlineStr">
        <is>
          <t>Pago</t>
        </is>
      </c>
      <c r="J15" s="21" t="n"/>
      <c r="K15" s="21" t="n"/>
      <c r="L15" s="21" t="n"/>
      <c r="M15" s="21" t="n"/>
      <c r="N15" s="21" t="n"/>
      <c r="O15" s="20">
        <f>COUNTIF($C15:$N15,"Pago")*$B15</f>
        <v/>
      </c>
      <c r="P15" s="20">
        <f>(COUNTIF($C15:$N15,"Em aberto")+COUNTIF($C15:$N15,"Em atraso"))*$B15</f>
        <v/>
      </c>
    </row>
    <row r="16" ht="20" customHeight="1">
      <c r="A16" s="10">
        <f>IF(Alunos!A16="","",Alunos!A16)</f>
        <v/>
      </c>
      <c r="B16" s="20">
        <f>IF(Alunos!A16="",0,Alunos!E16)</f>
        <v/>
      </c>
      <c r="C16" s="21" t="n"/>
      <c r="D16" s="21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0">
        <f>COUNTIF($C16:$N16,"Pago")*$B16</f>
        <v/>
      </c>
      <c r="P16" s="20">
        <f>(COUNTIF($C16:$N16,"Em aberto")+COUNTIF($C16:$N16,"Em atraso"))*$B16</f>
        <v/>
      </c>
    </row>
    <row r="17" ht="20" customHeight="1">
      <c r="A17" s="10">
        <f>IF(Alunos!A17="","",Alunos!A17)</f>
        <v/>
      </c>
      <c r="B17" s="20">
        <f>IF(Alunos!A17="",0,Alunos!E17)</f>
        <v/>
      </c>
      <c r="C17" s="21" t="n"/>
      <c r="D17" s="21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0">
        <f>COUNTIF($C17:$N17,"Pago")*$B17</f>
        <v/>
      </c>
      <c r="P17" s="20">
        <f>(COUNTIF($C17:$N17,"Em aberto")+COUNTIF($C17:$N17,"Em atraso"))*$B17</f>
        <v/>
      </c>
    </row>
    <row r="18" ht="20" customHeight="1">
      <c r="A18" s="10">
        <f>IF(Alunos!A18="","",Alunos!A18)</f>
        <v/>
      </c>
      <c r="B18" s="20">
        <f>IF(Alunos!A18="",0,Alunos!E18)</f>
        <v/>
      </c>
      <c r="C18" s="21" t="n"/>
      <c r="D18" s="21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0">
        <f>COUNTIF($C18:$N18,"Pago")*$B18</f>
        <v/>
      </c>
      <c r="P18" s="20">
        <f>(COUNTIF($C18:$N18,"Em aberto")+COUNTIF($C18:$N18,"Em atraso"))*$B18</f>
        <v/>
      </c>
    </row>
    <row r="19" ht="20" customHeight="1">
      <c r="A19" s="10">
        <f>IF(Alunos!A19="","",Alunos!A19)</f>
        <v/>
      </c>
      <c r="B19" s="20">
        <f>IF(Alunos!A19="",0,Alunos!E19)</f>
        <v/>
      </c>
      <c r="C19" s="21" t="n"/>
      <c r="D19" s="21" t="n"/>
      <c r="E19" s="21" t="n"/>
      <c r="F19" s="21" t="n"/>
      <c r="G19" s="21" t="n"/>
      <c r="H19" s="21" t="n"/>
      <c r="I19" s="21" t="n"/>
      <c r="J19" s="21" t="n"/>
      <c r="K19" s="21" t="n"/>
      <c r="L19" s="21" t="n"/>
      <c r="M19" s="21" t="n"/>
      <c r="N19" s="21" t="n"/>
      <c r="O19" s="20">
        <f>COUNTIF($C19:$N19,"Pago")*$B19</f>
        <v/>
      </c>
      <c r="P19" s="20">
        <f>(COUNTIF($C19:$N19,"Em aberto")+COUNTIF($C19:$N19,"Em atraso"))*$B19</f>
        <v/>
      </c>
    </row>
    <row r="20" ht="20" customHeight="1">
      <c r="A20" s="10">
        <f>IF(Alunos!A20="","",Alunos!A20)</f>
        <v/>
      </c>
      <c r="B20" s="20">
        <f>IF(Alunos!A20="",0,Alunos!E20)</f>
        <v/>
      </c>
      <c r="C20" s="21" t="n"/>
      <c r="D20" s="21" t="n"/>
      <c r="E20" s="21" t="n"/>
      <c r="F20" s="21" t="n"/>
      <c r="G20" s="21" t="n"/>
      <c r="H20" s="21" t="n"/>
      <c r="I20" s="21" t="n"/>
      <c r="J20" s="21" t="n"/>
      <c r="K20" s="21" t="n"/>
      <c r="L20" s="21" t="n"/>
      <c r="M20" s="21" t="n"/>
      <c r="N20" s="21" t="n"/>
      <c r="O20" s="20">
        <f>COUNTIF($C20:$N20,"Pago")*$B20</f>
        <v/>
      </c>
      <c r="P20" s="20">
        <f>(COUNTIF($C20:$N20,"Em aberto")+COUNTIF($C20:$N20,"Em atraso"))*$B20</f>
        <v/>
      </c>
    </row>
    <row r="21" ht="20" customHeight="1">
      <c r="A21" s="10">
        <f>IF(Alunos!A21="","",Alunos!A21)</f>
        <v/>
      </c>
      <c r="B21" s="20">
        <f>IF(Alunos!A21="",0,Alunos!E21)</f>
        <v/>
      </c>
      <c r="C21" s="21" t="n"/>
      <c r="D21" s="21" t="n"/>
      <c r="E21" s="21" t="n"/>
      <c r="F21" s="21" t="n"/>
      <c r="G21" s="21" t="n"/>
      <c r="H21" s="21" t="n"/>
      <c r="I21" s="21" t="n"/>
      <c r="J21" s="21" t="n"/>
      <c r="K21" s="21" t="n"/>
      <c r="L21" s="21" t="n"/>
      <c r="M21" s="21" t="n"/>
      <c r="N21" s="21" t="n"/>
      <c r="O21" s="20">
        <f>COUNTIF($C21:$N21,"Pago")*$B21</f>
        <v/>
      </c>
      <c r="P21" s="20">
        <f>(COUNTIF($C21:$N21,"Em aberto")+COUNTIF($C21:$N21,"Em atraso"))*$B21</f>
        <v/>
      </c>
    </row>
    <row r="22" ht="20" customHeight="1">
      <c r="A22" s="10">
        <f>IF(Alunos!A22="","",Alunos!A22)</f>
        <v/>
      </c>
      <c r="B22" s="20">
        <f>IF(Alunos!A22="",0,Alunos!E22)</f>
        <v/>
      </c>
      <c r="C22" s="21" t="n"/>
      <c r="D22" s="21" t="n"/>
      <c r="E22" s="21" t="n"/>
      <c r="F22" s="21" t="n"/>
      <c r="G22" s="21" t="n"/>
      <c r="H22" s="21" t="n"/>
      <c r="I22" s="21" t="n"/>
      <c r="J22" s="21" t="n"/>
      <c r="K22" s="21" t="n"/>
      <c r="L22" s="21" t="n"/>
      <c r="M22" s="21" t="n"/>
      <c r="N22" s="21" t="n"/>
      <c r="O22" s="20">
        <f>COUNTIF($C22:$N22,"Pago")*$B22</f>
        <v/>
      </c>
      <c r="P22" s="20">
        <f>(COUNTIF($C22:$N22,"Em aberto")+COUNTIF($C22:$N22,"Em atraso"))*$B22</f>
        <v/>
      </c>
    </row>
    <row r="23" ht="20" customHeight="1">
      <c r="A23" s="10">
        <f>IF(Alunos!A23="","",Alunos!A23)</f>
        <v/>
      </c>
      <c r="B23" s="20">
        <f>IF(Alunos!A23="",0,Alunos!E23)</f>
        <v/>
      </c>
      <c r="C23" s="21" t="n"/>
      <c r="D23" s="21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0">
        <f>COUNTIF($C23:$N23,"Pago")*$B23</f>
        <v/>
      </c>
      <c r="P23" s="20">
        <f>(COUNTIF($C23:$N23,"Em aberto")+COUNTIF($C23:$N23,"Em atraso"))*$B23</f>
        <v/>
      </c>
    </row>
    <row r="24" ht="20" customHeight="1">
      <c r="A24" s="10">
        <f>IF(Alunos!A24="","",Alunos!A24)</f>
        <v/>
      </c>
      <c r="B24" s="20">
        <f>IF(Alunos!A24="",0,Alunos!E24)</f>
        <v/>
      </c>
      <c r="C24" s="21" t="n"/>
      <c r="D24" s="21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0">
        <f>COUNTIF($C24:$N24,"Pago")*$B24</f>
        <v/>
      </c>
      <c r="P24" s="20">
        <f>(COUNTIF($C24:$N24,"Em aberto")+COUNTIF($C24:$N24,"Em atraso"))*$B24</f>
        <v/>
      </c>
    </row>
    <row r="25" ht="20" customHeight="1">
      <c r="A25" s="10">
        <f>IF(Alunos!A25="","",Alunos!A25)</f>
        <v/>
      </c>
      <c r="B25" s="20">
        <f>IF(Alunos!A25="",0,Alunos!E25)</f>
        <v/>
      </c>
      <c r="C25" s="21" t="n"/>
      <c r="D25" s="21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0">
        <f>COUNTIF($C25:$N25,"Pago")*$B25</f>
        <v/>
      </c>
      <c r="P25" s="20">
        <f>(COUNTIF($C25:$N25,"Em aberto")+COUNTIF($C25:$N25,"Em atraso"))*$B25</f>
        <v/>
      </c>
    </row>
    <row r="26" ht="20" customHeight="1">
      <c r="A26" s="10">
        <f>IF(Alunos!A26="","",Alunos!A26)</f>
        <v/>
      </c>
      <c r="B26" s="20">
        <f>IF(Alunos!A26="",0,Alunos!E26)</f>
        <v/>
      </c>
      <c r="C26" s="21" t="n"/>
      <c r="D26" s="21" t="n"/>
      <c r="E26" s="21" t="n"/>
      <c r="F26" s="21" t="n"/>
      <c r="G26" s="21" t="n"/>
      <c r="H26" s="21" t="n"/>
      <c r="I26" s="21" t="n"/>
      <c r="J26" s="21" t="n"/>
      <c r="K26" s="21" t="n"/>
      <c r="L26" s="21" t="n"/>
      <c r="M26" s="21" t="n"/>
      <c r="N26" s="21" t="n"/>
      <c r="O26" s="20">
        <f>COUNTIF($C26:$N26,"Pago")*$B26</f>
        <v/>
      </c>
      <c r="P26" s="20">
        <f>(COUNTIF($C26:$N26,"Em aberto")+COUNTIF($C26:$N26,"Em atraso"))*$B26</f>
        <v/>
      </c>
    </row>
    <row r="27" ht="20" customHeight="1">
      <c r="A27" s="10">
        <f>IF(Alunos!A27="","",Alunos!A27)</f>
        <v/>
      </c>
      <c r="B27" s="20">
        <f>IF(Alunos!A27="",0,Alunos!E27)</f>
        <v/>
      </c>
      <c r="C27" s="21" t="n"/>
      <c r="D27" s="21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0">
        <f>COUNTIF($C27:$N27,"Pago")*$B27</f>
        <v/>
      </c>
      <c r="P27" s="20">
        <f>(COUNTIF($C27:$N27,"Em aberto")+COUNTIF($C27:$N27,"Em atraso"))*$B27</f>
        <v/>
      </c>
    </row>
    <row r="28" ht="20" customHeight="1">
      <c r="A28" s="10">
        <f>IF(Alunos!A28="","",Alunos!A28)</f>
        <v/>
      </c>
      <c r="B28" s="20">
        <f>IF(Alunos!A28="",0,Alunos!E28)</f>
        <v/>
      </c>
      <c r="C28" s="21" t="n"/>
      <c r="D28" s="21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0">
        <f>COUNTIF($C28:$N28,"Pago")*$B28</f>
        <v/>
      </c>
      <c r="P28" s="20">
        <f>(COUNTIF($C28:$N28,"Em aberto")+COUNTIF($C28:$N28,"Em atraso"))*$B28</f>
        <v/>
      </c>
    </row>
    <row r="29" ht="20" customHeight="1">
      <c r="A29" s="10">
        <f>IF(Alunos!A29="","",Alunos!A29)</f>
        <v/>
      </c>
      <c r="B29" s="20">
        <f>IF(Alunos!A29="",0,Alunos!E29)</f>
        <v/>
      </c>
      <c r="C29" s="21" t="n"/>
      <c r="D29" s="21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0">
        <f>COUNTIF($C29:$N29,"Pago")*$B29</f>
        <v/>
      </c>
      <c r="P29" s="20">
        <f>(COUNTIF($C29:$N29,"Em aberto")+COUNTIF($C29:$N29,"Em atraso"))*$B29</f>
        <v/>
      </c>
    </row>
    <row r="30" ht="20" customHeight="1">
      <c r="A30" s="10">
        <f>IF(Alunos!A30="","",Alunos!A30)</f>
        <v/>
      </c>
      <c r="B30" s="20">
        <f>IF(Alunos!A30="",0,Alunos!E30)</f>
        <v/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0">
        <f>COUNTIF($C30:$N30,"Pago")*$B30</f>
        <v/>
      </c>
      <c r="P30" s="20">
        <f>(COUNTIF($C30:$N30,"Em aberto")+COUNTIF($C30:$N30,"Em atraso"))*$B30</f>
        <v/>
      </c>
    </row>
    <row r="31" ht="20" customHeight="1">
      <c r="A31" s="10">
        <f>IF(Alunos!A31="","",Alunos!A31)</f>
        <v/>
      </c>
      <c r="B31" s="20">
        <f>IF(Alunos!A31="",0,Alunos!E31)</f>
        <v/>
      </c>
      <c r="C31" s="21" t="n"/>
      <c r="D31" s="21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0">
        <f>COUNTIF($C31:$N31,"Pago")*$B31</f>
        <v/>
      </c>
      <c r="P31" s="20">
        <f>(COUNTIF($C31:$N31,"Em aberto")+COUNTIF($C31:$N31,"Em atraso"))*$B31</f>
        <v/>
      </c>
    </row>
    <row r="32" ht="20" customHeight="1">
      <c r="A32" s="10">
        <f>IF(Alunos!A32="","",Alunos!A32)</f>
        <v/>
      </c>
      <c r="B32" s="20">
        <f>IF(Alunos!A32="",0,Alunos!E32)</f>
        <v/>
      </c>
      <c r="C32" s="21" t="n"/>
      <c r="D32" s="21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0">
        <f>COUNTIF($C32:$N32,"Pago")*$B32</f>
        <v/>
      </c>
      <c r="P32" s="20">
        <f>(COUNTIF($C32:$N32,"Em aberto")+COUNTIF($C32:$N32,"Em atraso"))*$B32</f>
        <v/>
      </c>
    </row>
    <row r="33" ht="20" customHeight="1">
      <c r="A33" s="10">
        <f>IF(Alunos!A33="","",Alunos!A33)</f>
        <v/>
      </c>
      <c r="B33" s="20">
        <f>IF(Alunos!A33="",0,Alunos!E33)</f>
        <v/>
      </c>
      <c r="C33" s="21" t="n"/>
      <c r="D33" s="21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0">
        <f>COUNTIF($C33:$N33,"Pago")*$B33</f>
        <v/>
      </c>
      <c r="P33" s="20">
        <f>(COUNTIF($C33:$N33,"Em aberto")+COUNTIF($C33:$N33,"Em atraso"))*$B33</f>
        <v/>
      </c>
    </row>
    <row r="35" ht="20" customHeight="1">
      <c r="B35" s="22" t="inlineStr">
        <is>
          <t>Previsto no mês</t>
        </is>
      </c>
      <c r="C35" s="23">
        <f>SUMPRODUCT((C$4:C$33&lt;&gt;"")*$B$4:$B$33)</f>
        <v/>
      </c>
      <c r="D35" s="23">
        <f>SUMPRODUCT((D$4:D$33&lt;&gt;"")*$B$4:$B$33)</f>
        <v/>
      </c>
      <c r="E35" s="23">
        <f>SUMPRODUCT((E$4:E$33&lt;&gt;"")*$B$4:$B$33)</f>
        <v/>
      </c>
      <c r="F35" s="23">
        <f>SUMPRODUCT((F$4:F$33&lt;&gt;"")*$B$4:$B$33)</f>
        <v/>
      </c>
      <c r="G35" s="23">
        <f>SUMPRODUCT((G$4:G$33&lt;&gt;"")*$B$4:$B$33)</f>
        <v/>
      </c>
      <c r="H35" s="23">
        <f>SUMPRODUCT((H$4:H$33&lt;&gt;"")*$B$4:$B$33)</f>
        <v/>
      </c>
      <c r="I35" s="23">
        <f>SUMPRODUCT((I$4:I$33&lt;&gt;"")*$B$4:$B$33)</f>
        <v/>
      </c>
      <c r="J35" s="23">
        <f>SUMPRODUCT((J$4:J$33&lt;&gt;"")*$B$4:$B$33)</f>
        <v/>
      </c>
      <c r="K35" s="23">
        <f>SUMPRODUCT((K$4:K$33&lt;&gt;"")*$B$4:$B$33)</f>
        <v/>
      </c>
      <c r="L35" s="23">
        <f>SUMPRODUCT((L$4:L$33&lt;&gt;"")*$B$4:$B$33)</f>
        <v/>
      </c>
      <c r="M35" s="23">
        <f>SUMPRODUCT((M$4:M$33&lt;&gt;"")*$B$4:$B$33)</f>
        <v/>
      </c>
      <c r="N35" s="23">
        <f>SUMPRODUCT((N$4:N$33&lt;&gt;"")*$B$4:$B$33)</f>
        <v/>
      </c>
      <c r="O35" s="24">
        <f>SUM(C35:N35)</f>
        <v/>
      </c>
    </row>
    <row r="36" ht="20" customHeight="1">
      <c r="B36" s="22" t="inlineStr">
        <is>
          <t>Recebido no mês</t>
        </is>
      </c>
      <c r="C36" s="23">
        <f>SUMPRODUCT((C$4:C$33="Pago")*$B$4:$B$33)</f>
        <v/>
      </c>
      <c r="D36" s="23">
        <f>SUMPRODUCT((D$4:D$33="Pago")*$B$4:$B$33)</f>
        <v/>
      </c>
      <c r="E36" s="23">
        <f>SUMPRODUCT((E$4:E$33="Pago")*$B$4:$B$33)</f>
        <v/>
      </c>
      <c r="F36" s="23">
        <f>SUMPRODUCT((F$4:F$33="Pago")*$B$4:$B$33)</f>
        <v/>
      </c>
      <c r="G36" s="23">
        <f>SUMPRODUCT((G$4:G$33="Pago")*$B$4:$B$33)</f>
        <v/>
      </c>
      <c r="H36" s="23">
        <f>SUMPRODUCT((H$4:H$33="Pago")*$B$4:$B$33)</f>
        <v/>
      </c>
      <c r="I36" s="23">
        <f>SUMPRODUCT((I$4:I$33="Pago")*$B$4:$B$33)</f>
        <v/>
      </c>
      <c r="J36" s="23">
        <f>SUMPRODUCT((J$4:J$33="Pago")*$B$4:$B$33)</f>
        <v/>
      </c>
      <c r="K36" s="23">
        <f>SUMPRODUCT((K$4:K$33="Pago")*$B$4:$B$33)</f>
        <v/>
      </c>
      <c r="L36" s="23">
        <f>SUMPRODUCT((L$4:L$33="Pago")*$B$4:$B$33)</f>
        <v/>
      </c>
      <c r="M36" s="23">
        <f>SUMPRODUCT((M$4:M$33="Pago")*$B$4:$B$33)</f>
        <v/>
      </c>
      <c r="N36" s="23">
        <f>SUMPRODUCT((N$4:N$33="Pago")*$B$4:$B$33)</f>
        <v/>
      </c>
      <c r="O36" s="24">
        <f>SUM(C36:N36)</f>
        <v/>
      </c>
    </row>
    <row r="37">
      <c r="B37" s="22" t="inlineStr">
        <is>
          <t>Falta receber</t>
        </is>
      </c>
      <c r="C37" s="23">
        <f>C35-C36</f>
        <v/>
      </c>
      <c r="D37" s="23">
        <f>D35-D36</f>
        <v/>
      </c>
      <c r="E37" s="23">
        <f>E35-E36</f>
        <v/>
      </c>
      <c r="F37" s="23">
        <f>F35-F36</f>
        <v/>
      </c>
      <c r="G37" s="23">
        <f>G35-G36</f>
        <v/>
      </c>
      <c r="H37" s="23">
        <f>H35-H36</f>
        <v/>
      </c>
      <c r="I37" s="23">
        <f>I35-I36</f>
        <v/>
      </c>
      <c r="J37" s="23">
        <f>J35-J36</f>
        <v/>
      </c>
      <c r="K37" s="23">
        <f>K35-K36</f>
        <v/>
      </c>
      <c r="L37" s="23">
        <f>L35-L36</f>
        <v/>
      </c>
      <c r="M37" s="23">
        <f>M35-M36</f>
        <v/>
      </c>
      <c r="N37" s="23">
        <f>N35-N36</f>
        <v/>
      </c>
      <c r="O37" s="24">
        <f>SUM(C37:N37)</f>
        <v/>
      </c>
    </row>
  </sheetData>
  <mergeCells count="2">
    <mergeCell ref="A1:P1"/>
    <mergeCell ref="A2:P2"/>
  </mergeCells>
  <conditionalFormatting sqref="C4:N33">
    <cfRule type="cellIs" priority="1" operator="equal" dxfId="0">
      <formula>"Pago"</formula>
    </cfRule>
    <cfRule type="cellIs" priority="2" operator="equal" dxfId="1">
      <formula>"Em aberto"</formula>
    </cfRule>
    <cfRule type="cellIs" priority="3" operator="equal" dxfId="2">
      <formula>"Em atraso"</formula>
    </cfRule>
  </conditionalFormatting>
  <dataValidations count="1">
    <dataValidation sqref="C4:N33" showDropDown="0" showInputMessage="0" showErrorMessage="1" allowBlank="1" errorTitle="Status inválido" error="Use Pago, Em aberto ou Em atraso — ou deixe em branco se não houve cobrança." type="list">
      <formula1>"Pago,Em aberto,Em atraso"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6A7282"/>
    <outlinePr summaryBelow="1" summaryRight="1"/>
    <pageSetUpPr/>
  </sheetPr>
  <dimension ref="A1:E1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4" customWidth="1" min="5" max="5"/>
  </cols>
  <sheetData>
    <row r="1" ht="24" customHeight="1">
      <c r="A1" s="7" t="inlineStr">
        <is>
          <t>Resumo do ano — 2026</t>
        </is>
      </c>
    </row>
    <row r="2" ht="18" customHeight="1">
      <c r="A2" s="8" t="inlineStr">
        <is>
          <t>Some sozinho a partir da aba Controle. Não preencha nada aqui.</t>
        </is>
      </c>
    </row>
    <row r="3" ht="28" customHeight="1">
      <c r="A3" s="9" t="inlineStr">
        <is>
          <t>Mês</t>
        </is>
      </c>
      <c r="B3" s="9" t="inlineStr">
        <is>
          <t>Previsto</t>
        </is>
      </c>
      <c r="C3" s="9" t="inlineStr">
        <is>
          <t>Recebido</t>
        </is>
      </c>
      <c r="D3" s="9" t="inlineStr">
        <is>
          <t>Falta receber</t>
        </is>
      </c>
      <c r="E3" s="9" t="inlineStr">
        <is>
          <t>% recebido</t>
        </is>
      </c>
    </row>
    <row r="4" ht="20" customHeight="1">
      <c r="A4" s="10" t="inlineStr">
        <is>
          <t>Janeiro</t>
        </is>
      </c>
      <c r="B4" s="20">
        <f>Controle!C35</f>
        <v/>
      </c>
      <c r="C4" s="20">
        <f>Controle!C36</f>
        <v/>
      </c>
      <c r="D4" s="20">
        <f>Controle!C37</f>
        <v/>
      </c>
      <c r="E4" s="25">
        <f>IF(B4=0,"",C4/B4)</f>
        <v/>
      </c>
    </row>
    <row r="5" ht="20" customHeight="1">
      <c r="A5" s="15" t="inlineStr">
        <is>
          <t>Fevereiro</t>
        </is>
      </c>
      <c r="B5" s="26">
        <f>Controle!D35</f>
        <v/>
      </c>
      <c r="C5" s="26">
        <f>Controle!D36</f>
        <v/>
      </c>
      <c r="D5" s="26">
        <f>Controle!D37</f>
        <v/>
      </c>
      <c r="E5" s="27">
        <f>IF(B5=0,"",C5/B5)</f>
        <v/>
      </c>
    </row>
    <row r="6" ht="20" customHeight="1">
      <c r="A6" s="10" t="inlineStr">
        <is>
          <t>Março</t>
        </is>
      </c>
      <c r="B6" s="20">
        <f>Controle!E35</f>
        <v/>
      </c>
      <c r="C6" s="20">
        <f>Controle!E36</f>
        <v/>
      </c>
      <c r="D6" s="20">
        <f>Controle!E37</f>
        <v/>
      </c>
      <c r="E6" s="25">
        <f>IF(B6=0,"",C6/B6)</f>
        <v/>
      </c>
    </row>
    <row r="7" ht="20" customHeight="1">
      <c r="A7" s="15" t="inlineStr">
        <is>
          <t>Abril</t>
        </is>
      </c>
      <c r="B7" s="26">
        <f>Controle!F35</f>
        <v/>
      </c>
      <c r="C7" s="26">
        <f>Controle!F36</f>
        <v/>
      </c>
      <c r="D7" s="26">
        <f>Controle!F37</f>
        <v/>
      </c>
      <c r="E7" s="27">
        <f>IF(B7=0,"",C7/B7)</f>
        <v/>
      </c>
    </row>
    <row r="8" ht="20" customHeight="1">
      <c r="A8" s="10" t="inlineStr">
        <is>
          <t>Maio</t>
        </is>
      </c>
      <c r="B8" s="20">
        <f>Controle!G35</f>
        <v/>
      </c>
      <c r="C8" s="20">
        <f>Controle!G36</f>
        <v/>
      </c>
      <c r="D8" s="20">
        <f>Controle!G37</f>
        <v/>
      </c>
      <c r="E8" s="25">
        <f>IF(B8=0,"",C8/B8)</f>
        <v/>
      </c>
    </row>
    <row r="9" ht="20" customHeight="1">
      <c r="A9" s="15" t="inlineStr">
        <is>
          <t>Junho</t>
        </is>
      </c>
      <c r="B9" s="26">
        <f>Controle!H35</f>
        <v/>
      </c>
      <c r="C9" s="26">
        <f>Controle!H36</f>
        <v/>
      </c>
      <c r="D9" s="26">
        <f>Controle!H37</f>
        <v/>
      </c>
      <c r="E9" s="27">
        <f>IF(B9=0,"",C9/B9)</f>
        <v/>
      </c>
    </row>
    <row r="10" ht="20" customHeight="1">
      <c r="A10" s="10" t="inlineStr">
        <is>
          <t>Julho</t>
        </is>
      </c>
      <c r="B10" s="20">
        <f>Controle!I35</f>
        <v/>
      </c>
      <c r="C10" s="20">
        <f>Controle!I36</f>
        <v/>
      </c>
      <c r="D10" s="20">
        <f>Controle!I37</f>
        <v/>
      </c>
      <c r="E10" s="25">
        <f>IF(B10=0,"",C10/B10)</f>
        <v/>
      </c>
    </row>
    <row r="11" ht="20" customHeight="1">
      <c r="A11" s="15" t="inlineStr">
        <is>
          <t>Agosto</t>
        </is>
      </c>
      <c r="B11" s="26">
        <f>Controle!J35</f>
        <v/>
      </c>
      <c r="C11" s="26">
        <f>Controle!J36</f>
        <v/>
      </c>
      <c r="D11" s="26">
        <f>Controle!J37</f>
        <v/>
      </c>
      <c r="E11" s="27">
        <f>IF(B11=0,"",C11/B11)</f>
        <v/>
      </c>
    </row>
    <row r="12" ht="20" customHeight="1">
      <c r="A12" s="10" t="inlineStr">
        <is>
          <t>Setembro</t>
        </is>
      </c>
      <c r="B12" s="20">
        <f>Controle!K35</f>
        <v/>
      </c>
      <c r="C12" s="20">
        <f>Controle!K36</f>
        <v/>
      </c>
      <c r="D12" s="20">
        <f>Controle!K37</f>
        <v/>
      </c>
      <c r="E12" s="25">
        <f>IF(B12=0,"",C12/B12)</f>
        <v/>
      </c>
    </row>
    <row r="13" ht="20" customHeight="1">
      <c r="A13" s="15" t="inlineStr">
        <is>
          <t>Outubro</t>
        </is>
      </c>
      <c r="B13" s="26">
        <f>Controle!L35</f>
        <v/>
      </c>
      <c r="C13" s="26">
        <f>Controle!L36</f>
        <v/>
      </c>
      <c r="D13" s="26">
        <f>Controle!L37</f>
        <v/>
      </c>
      <c r="E13" s="27">
        <f>IF(B13=0,"",C13/B13)</f>
        <v/>
      </c>
    </row>
    <row r="14" ht="20" customHeight="1">
      <c r="A14" s="10" t="inlineStr">
        <is>
          <t>Novembro</t>
        </is>
      </c>
      <c r="B14" s="20">
        <f>Controle!M35</f>
        <v/>
      </c>
      <c r="C14" s="20">
        <f>Controle!M36</f>
        <v/>
      </c>
      <c r="D14" s="20">
        <f>Controle!M37</f>
        <v/>
      </c>
      <c r="E14" s="25">
        <f>IF(B14=0,"",C14/B14)</f>
        <v/>
      </c>
    </row>
    <row r="15" ht="20" customHeight="1">
      <c r="A15" s="15" t="inlineStr">
        <is>
          <t>Dezembro</t>
        </is>
      </c>
      <c r="B15" s="26">
        <f>Controle!N35</f>
        <v/>
      </c>
      <c r="C15" s="26">
        <f>Controle!N36</f>
        <v/>
      </c>
      <c r="D15" s="26">
        <f>Controle!N37</f>
        <v/>
      </c>
      <c r="E15" s="27">
        <f>IF(B15=0,"",C15/B15)</f>
        <v/>
      </c>
    </row>
    <row r="17" ht="26" customHeight="1">
      <c r="A17" s="28" t="inlineStr">
        <is>
          <t>Ano 2026</t>
        </is>
      </c>
      <c r="B17" s="29">
        <f>SUM(B4:B15)</f>
        <v/>
      </c>
      <c r="C17" s="29">
        <f>SUM(C4:C15)</f>
        <v/>
      </c>
      <c r="D17" s="29">
        <f>SUM(D4:D15)</f>
        <v/>
      </c>
      <c r="E17" s="30">
        <f>IF(B17=0,"",C17/B17)</f>
        <v/>
      </c>
    </row>
    <row r="19" ht="30" customHeight="1">
      <c r="A19" s="6" t="inlineStr">
        <is>
          <t>Falta receber = Em aberto + Em atraso. Mês em branco na aba Controle não entra no previsto — é o que mantém o número honesto quando um aluno tranca.</t>
        </is>
      </c>
    </row>
  </sheetData>
  <mergeCells count="3">
    <mergeCell ref="A2:E2"/>
    <mergeCell ref="A1:E1"/>
    <mergeCell ref="A19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Bentuko · bentuko.com.br</dc:creator>
  <dc:title>Planilha de controle de mensalidade</dc:title>
  <dc:description>Pagamentos processados por Asaas, Instituição de Pagamento autorizada pelo Banco Central. O Bentuko é a plataforma de gestão; não é instituição financeira nem custodia recursos.</dc:description>
  <dc:subject>Controle de mensalidades de escolas e cursos</dc:subject>
  <dcterms:created xsi:type="dcterms:W3CDTF">2026-01-01T00:00:00Z</dcterms:created>
  <dcterms:modified xsi:type="dcterms:W3CDTF">2026-01-01T00:00:00Z</dcterms:modified>
  <cp:lastModifiedBy>Bentuko</cp:lastModifiedBy>
</cp:coreProperties>
</file>